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39\1 výzva\"/>
    </mc:Choice>
  </mc:AlternateContent>
  <xr:revisionPtr revIDLastSave="0" documentId="13_ncr:1_{85AC3465-E815-46E4-877D-74621E4665C6}" xr6:coauthVersionLast="36" xr6:coauthVersionMax="47" xr10:uidLastSave="{00000000-0000-0000-0000-000000000000}"/>
  <bookViews>
    <workbookView xWindow="0" yWindow="0" windowWidth="23040" windowHeight="6468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</workbook>
</file>

<file path=xl/calcChain.xml><?xml version="1.0" encoding="utf-8"?>
<calcChain xmlns="http://schemas.openxmlformats.org/spreadsheetml/2006/main">
  <c r="P7" i="1" l="1"/>
  <c r="Q10" i="1" l="1"/>
  <c r="T7" i="1"/>
  <c r="S7" i="1" l="1"/>
  <c r="R10" i="1" s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<sst xmlns="http://schemas.openxmlformats.org/spreadsheetml/2006/main" count="43" uniqueCount="41">
  <si>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</si>
  <si>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</si>
  <si>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</si>
  <si>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</si>
  <si>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</si>
  <si>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</si>
  <si>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</si>
  <si>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</si>
  <si>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</si>
  <si>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</si>
  <si>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</si>
  <si>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30230000-0 - Zařízení související s počítači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</si>
  <si>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</si>
  <si>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</si>
  <si>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</si>
  <si>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</si>
  <si>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</si>
  <si>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</si>
  <si>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</si>
  <si>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</si>
  <si>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</si>
  <si>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</si>
  <si>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</si>
  <si>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</si>
  <si>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</si>
  <si>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</si>
  <si>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</si>
  <si>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</si>
  <si>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</si>
  <si>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</si>
  <si>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</si>
  <si>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</si>
  <si>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
pro roky 2022–2024
Název projektu: Digitalizace a rozvoj flexibilních forem vzdělávání na ZČU - DIGIFLEX
Číslo projektu: NPO_ZČU_MSMT-16584/2022</t>
  </si>
  <si>
    <t>Termín dodání</t>
  </si>
  <si>
    <t xml:space="preserve">Příloha č. 2 Kupní smlouvy - technická specifikace
Výpočetní technika (III.) 139 - 2022 </t>
  </si>
  <si>
    <t>do 30.12.2022</t>
  </si>
  <si>
    <t>A2-FDULS-3</t>
  </si>
  <si>
    <t>Ing. Petr Pfauser, 
Tel.: 37763 6717</t>
  </si>
  <si>
    <t>Univerzitní 28, 
301 00 Plzeň,
Fakulta designu a umění Ladislava Sutnara - Děkanát,
místnost LS 230</t>
  </si>
  <si>
    <t>Úložiště dat</t>
  </si>
  <si>
    <t>Rackové datové úložiště velikosti 2U s parametry: min. 12GB RAM, procesor s výkonem min. 5 350 bodů podle Passmark CPU Mark na adrese https://www.cpubenchmark.net/mid_range_cpus.html s min. 4 jádry, 
pozice pro min. 8 HDD 3,5" nebo 2,5" nebo SSD s kapacitou max. 144TB, rozhraní SATA III, možnost rozšíření na min. 12 disků s rozšiřující jednotkou, min. 4x GLAN s funkcní Failover, min. 2. USB port 3.0, min. 1x port eSATA, možnost RAIDu 1,0,5,6,10, redundntní zdroj napájení, max. hmotnost 11,7 kg, plánované vypnutí/zapnutí, probuzení přes LAN/WAN, součástí jsou posuvné lyžiny pro umístění do racku, možnost rozšíření o dodatečné jednotky pro zvýšení celkové datové kapacity až na 216 TB.
Součástí úložiště je 8ks pevných disků s parametry: 
kapacita minimálně 16000GB, vhodný pro NAS a provoz 24/7, zatížení bez chyb min. 300 TB ročně, 1.2 mil. hodin MTBF, vyrovnávací pamět min. 256MB, velikost 3,5" vhodný pro RAID, rozhraní SATA III, rychlost otáček min. 7200/min.
Součástí úložiště je 2U záložní zdroj s kapacitou min. 1500VA/900W vykrývající možné výpadky v síti, umístění do racku, min. 4 zásuvky IEC 320 C13, min. 2 zásuvky IEC Jumpers, min. 1x RJ45, USB port, max. hmotnost 29 kg.
Záruka min. 60 měsíců, servis u zákazníka.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</si>
</sst>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J5" zoomScale="63" zoomScaleNormal="63" workbookViewId="0">
      <selection activeCell="R7" sqref="R7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9.33203125" style="1" customWidth="1"/>
    <col min="4" max="4" width="12.33203125" style="2" customWidth="1"/>
    <col min="5" max="5" width="10.5546875" style="3" customWidth="1"/>
    <col min="6" max="6" width="98.88671875" style="1" customWidth="1"/>
    <col min="7" max="7" width="26.109375" style="4" bestFit="1" customWidth="1"/>
    <col min="8" max="8" width="23.44140625" style="4" customWidth="1"/>
    <col min="9" max="9" width="24.6640625" style="4" customWidth="1"/>
    <col min="10" max="10" width="20.5546875" style="1" customWidth="1"/>
    <col min="11" max="11" width="50.44140625" style="5" customWidth="1"/>
    <col min="12" max="12" width="27.109375" style="5" customWidth="1"/>
    <col min="13" max="13" width="25.88671875" style="5" customWidth="1"/>
    <col min="14" max="14" width="33.5546875" style="4" customWidth="1"/>
    <col min="15" max="15" width="27.44140625" style="4" customWidth="1"/>
    <col min="16" max="16" width="17.6640625" style="4" hidden="1" customWidth="1"/>
    <col min="17" max="17" width="23.5546875" style="5" customWidth="1"/>
    <col min="18" max="18" width="24.5546875" style="5" customWidth="1"/>
    <col min="19" max="19" width="19.88671875" style="5" customWidth="1"/>
    <col min="20" max="20" width="19.109375" style="5" customWidth="1"/>
    <col min="21" max="21" width="16.6640625" style="5" hidden="1" customWidth="1"/>
    <col min="22" max="22" width="36" style="6" customWidth="1"/>
    <col min="23" max="16384" width="8.88671875" style="5"/>
  </cols>
  <sheetData>
    <row r="1" spans="1:22" ht="40.950000000000003" customHeight="1" x14ac:dyDescent="0.3">
      <c r="B1" s="65" t="s">
        <v>34</v>
      </c>
      <c r="C1" s="66"/>
      <c r="D1" s="6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5">
      <c r="B5" s="16"/>
      <c r="C5" s="17"/>
      <c r="D5" s="3"/>
      <c r="G5" s="67" t="s">
        <v>2</v>
      </c>
      <c r="H5" s="68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25</v>
      </c>
      <c r="I6" s="40" t="s">
        <v>15</v>
      </c>
      <c r="J6" s="39" t="s">
        <v>16</v>
      </c>
      <c r="K6" s="39" t="s">
        <v>31</v>
      </c>
      <c r="L6" s="42" t="s">
        <v>17</v>
      </c>
      <c r="M6" s="42" t="s">
        <v>18</v>
      </c>
      <c r="N6" s="41" t="s">
        <v>19</v>
      </c>
      <c r="O6" s="39" t="s">
        <v>33</v>
      </c>
      <c r="P6" s="41" t="s">
        <v>20</v>
      </c>
      <c r="Q6" s="39" t="s">
        <v>5</v>
      </c>
      <c r="R6" s="43" t="s">
        <v>6</v>
      </c>
      <c r="S6" s="60" t="s">
        <v>7</v>
      </c>
      <c r="T6" s="60" t="s">
        <v>8</v>
      </c>
      <c r="U6" s="41" t="s">
        <v>21</v>
      </c>
      <c r="V6" s="41" t="s">
        <v>22</v>
      </c>
    </row>
    <row r="7" spans="1:22" ht="350.25" customHeight="1" thickTop="1" thickBot="1" x14ac:dyDescent="0.35">
      <c r="A7" s="20"/>
      <c r="B7" s="48">
        <v>1</v>
      </c>
      <c r="C7" s="49" t="s">
        <v>39</v>
      </c>
      <c r="D7" s="50">
        <v>1</v>
      </c>
      <c r="E7" s="51" t="s">
        <v>24</v>
      </c>
      <c r="F7" s="64" t="s">
        <v>40</v>
      </c>
      <c r="G7" s="78"/>
      <c r="H7" s="79"/>
      <c r="I7" s="52" t="s">
        <v>29</v>
      </c>
      <c r="J7" s="53" t="s">
        <v>30</v>
      </c>
      <c r="K7" s="59" t="s">
        <v>32</v>
      </c>
      <c r="L7" s="63" t="s">
        <v>37</v>
      </c>
      <c r="M7" s="63" t="s">
        <v>37</v>
      </c>
      <c r="N7" s="63" t="s">
        <v>38</v>
      </c>
      <c r="O7" s="54" t="s">
        <v>35</v>
      </c>
      <c r="P7" s="55">
        <f>D7*Q7</f>
        <v>135000</v>
      </c>
      <c r="Q7" s="56">
        <v>135000</v>
      </c>
      <c r="R7" s="80"/>
      <c r="S7" s="57">
        <f>D7*R7</f>
        <v>0</v>
      </c>
      <c r="T7" s="58" t="str">
        <f t="shared" ref="T7" si="0">IF(ISNUMBER(R7), IF(R7&gt;Q7,"NEVYHOVUJE","VYHOVUJE")," ")</f>
        <v xml:space="preserve"> </v>
      </c>
      <c r="U7" s="62" t="s">
        <v>36</v>
      </c>
      <c r="V7" s="62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51.75" customHeight="1" thickTop="1" thickBot="1" x14ac:dyDescent="0.35">
      <c r="B9" s="76" t="s">
        <v>28</v>
      </c>
      <c r="C9" s="76"/>
      <c r="D9" s="76"/>
      <c r="E9" s="76"/>
      <c r="F9" s="76"/>
      <c r="G9" s="76"/>
      <c r="H9" s="47"/>
      <c r="I9" s="47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50.4" customHeight="1" thickTop="1" thickBot="1" x14ac:dyDescent="0.35">
      <c r="B10" s="77" t="s">
        <v>26</v>
      </c>
      <c r="C10" s="77"/>
      <c r="D10" s="77"/>
      <c r="E10" s="77"/>
      <c r="F10" s="77"/>
      <c r="G10" s="77"/>
      <c r="H10" s="77"/>
      <c r="I10" s="26"/>
      <c r="L10" s="9"/>
      <c r="M10" s="9"/>
      <c r="N10" s="9"/>
      <c r="O10" s="27"/>
      <c r="P10" s="27"/>
      <c r="Q10" s="28">
        <f>SUM(P7:P7)</f>
        <v>135000</v>
      </c>
      <c r="R10" s="70">
        <f>SUM(S7:S7)</f>
        <v>0</v>
      </c>
      <c r="S10" s="71"/>
      <c r="T10" s="72"/>
    </row>
    <row r="11" spans="1:22" ht="15" thickTop="1" x14ac:dyDescent="0.3">
      <c r="B11" s="69" t="s">
        <v>27</v>
      </c>
      <c r="C11" s="69"/>
      <c r="D11" s="69"/>
      <c r="E11" s="69"/>
      <c r="F11" s="69"/>
      <c r="G11" s="69"/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6"/>
      <c r="C12" s="46"/>
      <c r="D12" s="46"/>
      <c r="E12" s="46"/>
      <c r="F12" s="46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wQ22tfKFvWl5ZGbaWe/0bRJZKnwJwhwLAXinOB2D22HjmMWRulzm1VNZZd6E2jHN+5MGfFfkvEeAUUCI56QNpQ==" saltValue="5spOJ0mQp+c6KWveBEq5ww==" spinCount="100000" sheet="1" objects="1" scenarios="1"/>
  <mergeCells count="7">
    <mergeCell ref="B1:D1"/>
    <mergeCell ref="G5:H5"/>
    <mergeCell ref="B11:G11"/>
    <mergeCell ref="R10:T10"/>
    <mergeCell ref="R9:T9"/>
    <mergeCell ref="B9:G9"/>
    <mergeCell ref="B10:H10"/>
  </mergeCells>
  <conditionalFormatting sqref="D7 B7">
    <cfRule type="containsBlanks" dxfId="7" priority="76">
      <formula>LEN(TRIM(B7))=0</formula>
    </cfRule>
  </conditionalFormatting>
  <conditionalFormatting sqref="B7">
    <cfRule type="cellIs" dxfId="6" priority="73" operator="greaterThanOrEqual">
      <formula>1</formula>
    </cfRule>
  </conditionalFormatting>
  <conditionalFormatting sqref="T7">
    <cfRule type="cellIs" dxfId="5" priority="60" operator="equal">
      <formula>"VYHOVUJE"</formula>
    </cfRule>
  </conditionalFormatting>
  <conditionalFormatting sqref="T7">
    <cfRule type="cellIs" dxfId="4" priority="59" operator="equal">
      <formula>"NEVYHOVUJE"</formula>
    </cfRule>
  </conditionalFormatting>
  <conditionalFormatting sqref="G7:H7 R7">
    <cfRule type="containsBlanks" dxfId="3" priority="53">
      <formula>LEN(TRIM(G7))=0</formula>
    </cfRule>
  </conditionalFormatting>
  <conditionalFormatting sqref="G7:H7 R7">
    <cfRule type="notContainsBlanks" dxfId="2" priority="51">
      <formula>LEN(TRIM(G7))&gt;0</formula>
    </cfRule>
  </conditionalFormatting>
  <conditionalFormatting sqref="G7:H7 R7">
    <cfRule type="notContainsBlanks" dxfId="1" priority="50">
      <formula>LEN(TRIM(G7))&gt;0</formula>
    </cfRule>
  </conditionalFormatting>
  <conditionalFormatting sqref="G7:H7">
    <cfRule type="notContainsBlanks" dxfId="0" priority="49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2022-08-26T09:25:12Z</cp:lastPrinted>
  <dcterms:created xsi:type="dcterms:W3CDTF">2014-03-05T12:43:32Z</dcterms:created>
  <dcterms:modified xsi:type="dcterms:W3CDTF">2022-10-25T06:10:27Z</dcterms:modified>
</cp:coreProperties>
</file>